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zał.14" sheetId="1" r:id="rId1"/>
  </sheets>
  <definedNames>
    <definedName name="_xlnm.Print_Area" localSheetId="0">zał.14!$B$1:$G$46</definedName>
  </definedNames>
  <calcPr calcId="124519"/>
</workbook>
</file>

<file path=xl/calcChain.xml><?xml version="1.0" encoding="utf-8"?>
<calcChain xmlns="http://schemas.openxmlformats.org/spreadsheetml/2006/main">
  <c r="F45" i="1"/>
  <c r="G45" s="1"/>
  <c r="E45"/>
  <c r="G42"/>
  <c r="G36"/>
  <c r="G35"/>
  <c r="G44"/>
  <c r="G43"/>
  <c r="G41"/>
  <c r="G40"/>
  <c r="G39"/>
  <c r="G38"/>
  <c r="G37"/>
  <c r="G33"/>
  <c r="G32"/>
  <c r="G31"/>
  <c r="G30"/>
  <c r="G29"/>
  <c r="G28"/>
  <c r="G27"/>
  <c r="F22"/>
  <c r="E22"/>
  <c r="G21"/>
  <c r="G20"/>
  <c r="G19"/>
  <c r="G18"/>
  <c r="G16"/>
  <c r="G15"/>
  <c r="G14"/>
  <c r="G13"/>
  <c r="G12"/>
  <c r="G11"/>
  <c r="G9"/>
  <c r="F46" l="1"/>
  <c r="E46"/>
  <c r="G22"/>
  <c r="G46" l="1"/>
</calcChain>
</file>

<file path=xl/sharedStrings.xml><?xml version="1.0" encoding="utf-8"?>
<sst xmlns="http://schemas.openxmlformats.org/spreadsheetml/2006/main" count="56" uniqueCount="43">
  <si>
    <t>Jednostka/Zadanie</t>
  </si>
  <si>
    <t>Plan po zmianach</t>
  </si>
  <si>
    <t>DOTACJE PRZEDMIOTOWE</t>
  </si>
  <si>
    <t>Miejski Zakład Komunikacyjny</t>
  </si>
  <si>
    <t xml:space="preserve">I. Dotacje dla jednostek sektora finansów publicznych </t>
  </si>
  <si>
    <t>DOTACJE PODMIOTOWE</t>
  </si>
  <si>
    <t>Miejski Ośrodek Kultury</t>
  </si>
  <si>
    <t>Dzielnicowy Ośrodek Kultury</t>
  </si>
  <si>
    <t>Ośrodek Kultury "TKACZ"</t>
  </si>
  <si>
    <t>Skansen Rzeki Pilicy</t>
  </si>
  <si>
    <t>Miejska Biblioteka Publiczna</t>
  </si>
  <si>
    <t>Muzeum</t>
  </si>
  <si>
    <t>DOTACJE CELOWE</t>
  </si>
  <si>
    <t>Gmina Opoczno</t>
  </si>
  <si>
    <t>Gmina Lubochnia</t>
  </si>
  <si>
    <t>Ośrodek Interwencji Kryzysowej</t>
  </si>
  <si>
    <t xml:space="preserve">II. Dotacje dla jednostek spoza sektora finansów publicznych </t>
  </si>
  <si>
    <t>RAZEM</t>
  </si>
  <si>
    <t>Pierwsza Chrześcijańska Szkoła "TOMEK"</t>
  </si>
  <si>
    <t>Przedszkole Niepubliczne "TOMASZEK"</t>
  </si>
  <si>
    <t>Przedszkole Niepubliczne "PROMYCZEK"</t>
  </si>
  <si>
    <t>Przedszkole Niepubliczne "BAJECZKA"</t>
  </si>
  <si>
    <t>Przedszkole Niepubliczne "RAJ-LANDIA"</t>
  </si>
  <si>
    <t>Katolickie Gimnazjum im. Ojca Pio</t>
  </si>
  <si>
    <t>Zaoczne Gimnazjum dla Dorosłych</t>
  </si>
  <si>
    <t>Zadania z zakresu bezpieczeństwa publicznego</t>
  </si>
  <si>
    <t>Zadania z zakresu oświaty i wychowania</t>
  </si>
  <si>
    <t>Zadania w zakresie przeciwdziałaniu narkomanii</t>
  </si>
  <si>
    <t>Zadania wynikające z MPPiRPA</t>
  </si>
  <si>
    <t>Zadania z zakresu pomocy społecznej</t>
  </si>
  <si>
    <t>Zadania z zakresu kultury i sztuki</t>
  </si>
  <si>
    <t>Zadania z zakresu kultury fizycznej i rekreacji</t>
  </si>
  <si>
    <t>Wykonanie</t>
  </si>
  <si>
    <t>%</t>
  </si>
  <si>
    <t>`</t>
  </si>
  <si>
    <t>OGÓŁEM</t>
  </si>
  <si>
    <t>Dział</t>
  </si>
  <si>
    <t xml:space="preserve">Rozdział </t>
  </si>
  <si>
    <t>Dofinansowanie infrastruktury służącej do wspólnego użytkowania przez użytkowników działek rodzinnych ogrodów działkowych</t>
  </si>
  <si>
    <t>Załącznik Nr 4  do Zarządzenia Nr 216/2011</t>
  </si>
  <si>
    <t xml:space="preserve">z dnia 30.08.2011r. </t>
  </si>
  <si>
    <t>Informacja o kwotach udzielonych dotacji za okres                                                                 od 01.01.2011r. do 30.06.2011r.</t>
  </si>
  <si>
    <t>Prezydenta Miasta Tomaszowa Maz.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</si>
</sst>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4" fillId="0" borderId="4" xfId="0" applyFont="1" applyBorder="1"/>
    <xf numFmtId="3" fontId="4" fillId="0" borderId="4" xfId="0" applyNumberFormat="1" applyFont="1" applyBorder="1"/>
    <xf numFmtId="4" fontId="4" fillId="0" borderId="6" xfId="0" applyNumberFormat="1" applyFont="1" applyBorder="1"/>
    <xf numFmtId="10" fontId="4" fillId="0" borderId="7" xfId="0" applyNumberFormat="1" applyFont="1" applyBorder="1"/>
    <xf numFmtId="10" fontId="4" fillId="0" borderId="4" xfId="0" applyNumberFormat="1" applyFont="1" applyBorder="1"/>
    <xf numFmtId="4" fontId="3" fillId="0" borderId="2" xfId="0" applyNumberFormat="1" applyFont="1" applyBorder="1"/>
    <xf numFmtId="4" fontId="3" fillId="0" borderId="12" xfId="0" applyNumberFormat="1" applyFont="1" applyBorder="1"/>
    <xf numFmtId="10" fontId="3" fillId="0" borderId="3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4" fillId="0" borderId="16" xfId="0" applyFont="1" applyBorder="1"/>
    <xf numFmtId="3" fontId="4" fillId="0" borderId="16" xfId="0" applyNumberFormat="1" applyFont="1" applyBorder="1"/>
    <xf numFmtId="4" fontId="4" fillId="0" borderId="17" xfId="0" applyNumberFormat="1" applyFont="1" applyBorder="1"/>
    <xf numFmtId="10" fontId="4" fillId="0" borderId="18" xfId="0" applyNumberFormat="1" applyFont="1" applyBorder="1"/>
    <xf numFmtId="10" fontId="4" fillId="0" borderId="20" xfId="0" applyNumberFormat="1" applyFont="1" applyBorder="1"/>
    <xf numFmtId="0" fontId="4" fillId="0" borderId="22" xfId="0" applyFont="1" applyBorder="1"/>
    <xf numFmtId="3" fontId="4" fillId="0" borderId="22" xfId="0" applyNumberFormat="1" applyFont="1" applyBorder="1"/>
    <xf numFmtId="4" fontId="4" fillId="0" borderId="23" xfId="0" applyNumberFormat="1" applyFont="1" applyBorder="1"/>
    <xf numFmtId="10" fontId="4" fillId="0" borderId="24" xfId="0" applyNumberFormat="1" applyFont="1" applyBorder="1"/>
    <xf numFmtId="0" fontId="1" fillId="0" borderId="0" xfId="0" applyFont="1" applyAlignment="1">
      <alignment horizontal="center"/>
    </xf>
    <xf numFmtId="0" fontId="3" fillId="0" borderId="14" xfId="0" applyFont="1" applyBorder="1"/>
    <xf numFmtId="4" fontId="3" fillId="0" borderId="14" xfId="0" applyNumberFormat="1" applyFont="1" applyBorder="1"/>
    <xf numFmtId="0" fontId="5" fillId="0" borderId="13" xfId="0" applyFont="1" applyBorder="1" applyAlignment="1">
      <alignment horizontal="left" vertical="center"/>
    </xf>
    <xf numFmtId="0" fontId="3" fillId="0" borderId="0" xfId="0" applyFont="1" applyBorder="1"/>
    <xf numFmtId="0" fontId="1" fillId="0" borderId="0" xfId="0" applyFont="1" applyBorder="1"/>
    <xf numFmtId="4" fontId="3" fillId="0" borderId="11" xfId="0" applyNumberFormat="1" applyFont="1" applyBorder="1"/>
    <xf numFmtId="0" fontId="3" fillId="0" borderId="14" xfId="0" applyFont="1" applyFill="1" applyBorder="1"/>
    <xf numFmtId="0" fontId="1" fillId="0" borderId="26" xfId="0" applyFont="1" applyBorder="1" applyAlignment="1">
      <alignment vertical="center"/>
    </xf>
    <xf numFmtId="0" fontId="1" fillId="0" borderId="7" xfId="0" applyFont="1" applyBorder="1" applyAlignment="1">
      <alignment horizontal="center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 wrapText="1"/>
    </xf>
    <xf numFmtId="4" fontId="4" fillId="0" borderId="4" xfId="0" applyNumberFormat="1" applyFont="1" applyBorder="1"/>
    <xf numFmtId="0" fontId="4" fillId="0" borderId="25" xfId="0" applyFont="1" applyBorder="1" applyAlignment="1">
      <alignment horizontal="center"/>
    </xf>
    <xf numFmtId="0" fontId="6" fillId="0" borderId="2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19" xfId="0" applyFont="1" applyBorder="1"/>
    <xf numFmtId="0" fontId="1" fillId="0" borderId="21" xfId="0" applyFont="1" applyBorder="1"/>
    <xf numFmtId="0" fontId="1" fillId="0" borderId="8" xfId="0" applyFont="1" applyBorder="1" applyAlignment="1"/>
    <xf numFmtId="0" fontId="5" fillId="0" borderId="11" xfId="0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4" fillId="0" borderId="4" xfId="0" applyFont="1" applyBorder="1" applyAlignment="1">
      <alignment wrapText="1"/>
    </xf>
    <xf numFmtId="0" fontId="3" fillId="0" borderId="28" xfId="0" applyFont="1" applyBorder="1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6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6"/>
  <sheetViews>
    <sheetView tabSelected="1" topLeftCell="B1" workbookViewId="0">
      <selection activeCell="G4" sqref="D4:G5"/>
    </sheetView>
  </sheetViews>
  <sheetFormatPr defaultRowHeight="15"/>
  <cols>
    <col min="1" max="1" width="8.28515625" style="1" hidden="1" customWidth="1"/>
    <col min="2" max="2" width="9" style="1" customWidth="1"/>
    <col min="3" max="3" width="13.5703125" style="1" customWidth="1"/>
    <col min="4" max="4" width="35.140625" style="1" customWidth="1"/>
    <col min="5" max="5" width="15.7109375" style="1" customWidth="1"/>
    <col min="6" max="6" width="14.42578125" style="1" customWidth="1"/>
    <col min="7" max="7" width="12" style="1" customWidth="1"/>
    <col min="8" max="16384" width="9.140625" style="1"/>
  </cols>
  <sheetData>
    <row r="1" spans="1:7">
      <c r="E1" s="71" t="s">
        <v>39</v>
      </c>
    </row>
    <row r="2" spans="1:7">
      <c r="E2" s="71" t="s">
        <v>42</v>
      </c>
    </row>
    <row r="3" spans="1:7">
      <c r="E3" s="71" t="s">
        <v>40</v>
      </c>
    </row>
    <row r="5" spans="1:7" ht="28.5" customHeight="1">
      <c r="D5" s="66" t="s">
        <v>41</v>
      </c>
      <c r="E5" s="66"/>
      <c r="F5" s="66"/>
      <c r="G5" s="66"/>
    </row>
    <row r="6" spans="1:7" ht="15.75" thickBot="1">
      <c r="C6" s="29" t="s">
        <v>4</v>
      </c>
      <c r="E6" s="29"/>
      <c r="F6" s="29"/>
      <c r="G6" s="29"/>
    </row>
    <row r="7" spans="1:7" ht="30.75" thickBot="1">
      <c r="A7" s="34" t="s">
        <v>36</v>
      </c>
      <c r="B7" s="42" t="s">
        <v>36</v>
      </c>
      <c r="C7" s="42" t="s">
        <v>37</v>
      </c>
      <c r="D7" s="36" t="s">
        <v>0</v>
      </c>
      <c r="E7" s="37" t="s">
        <v>1</v>
      </c>
      <c r="F7" s="38" t="s">
        <v>32</v>
      </c>
      <c r="G7" s="39" t="s">
        <v>33</v>
      </c>
    </row>
    <row r="8" spans="1:7" ht="15.75" thickBot="1">
      <c r="A8" s="67" t="s">
        <v>2</v>
      </c>
      <c r="B8" s="68"/>
      <c r="C8" s="68"/>
      <c r="D8" s="68"/>
      <c r="E8" s="68"/>
      <c r="F8" s="68"/>
      <c r="G8" s="69"/>
    </row>
    <row r="9" spans="1:7" ht="15.75" thickBot="1">
      <c r="A9" s="35">
        <v>600</v>
      </c>
      <c r="B9" s="51">
        <v>600</v>
      </c>
      <c r="C9" s="41">
        <v>60004</v>
      </c>
      <c r="D9" s="4" t="s">
        <v>3</v>
      </c>
      <c r="E9" s="40">
        <v>4362540</v>
      </c>
      <c r="F9" s="40">
        <v>2455000</v>
      </c>
      <c r="G9" s="8">
        <f>F9/E9</f>
        <v>0.56274555648773417</v>
      </c>
    </row>
    <row r="10" spans="1:7" ht="15.75" thickBot="1">
      <c r="A10" s="63" t="s">
        <v>5</v>
      </c>
      <c r="B10" s="64"/>
      <c r="C10" s="64"/>
      <c r="D10" s="64"/>
      <c r="E10" s="64"/>
      <c r="F10" s="64"/>
      <c r="G10" s="65"/>
    </row>
    <row r="11" spans="1:7">
      <c r="A11" s="35">
        <v>921</v>
      </c>
      <c r="B11" s="52">
        <v>921</v>
      </c>
      <c r="C11" s="41">
        <v>92109</v>
      </c>
      <c r="D11" s="4" t="s">
        <v>6</v>
      </c>
      <c r="E11" s="5">
        <v>721878</v>
      </c>
      <c r="F11" s="6">
        <v>391150</v>
      </c>
      <c r="G11" s="7">
        <f>F11/E11</f>
        <v>0.54185056200632242</v>
      </c>
    </row>
    <row r="12" spans="1:7">
      <c r="A12" s="35"/>
      <c r="B12" s="44"/>
      <c r="C12" s="41">
        <v>92109</v>
      </c>
      <c r="D12" s="4" t="s">
        <v>7</v>
      </c>
      <c r="E12" s="5">
        <v>402587</v>
      </c>
      <c r="F12" s="6">
        <v>174587</v>
      </c>
      <c r="G12" s="7">
        <f t="shared" ref="G12:G16" si="0">F12/E12</f>
        <v>0.43366278593198487</v>
      </c>
    </row>
    <row r="13" spans="1:7">
      <c r="A13" s="35"/>
      <c r="B13" s="44"/>
      <c r="C13" s="41">
        <v>92109</v>
      </c>
      <c r="D13" s="4" t="s">
        <v>8</v>
      </c>
      <c r="E13" s="5">
        <v>593280</v>
      </c>
      <c r="F13" s="6">
        <v>296640</v>
      </c>
      <c r="G13" s="7">
        <f t="shared" si="0"/>
        <v>0.5</v>
      </c>
    </row>
    <row r="14" spans="1:7">
      <c r="A14" s="35"/>
      <c r="B14" s="44"/>
      <c r="C14" s="41">
        <v>92109</v>
      </c>
      <c r="D14" s="4" t="s">
        <v>9</v>
      </c>
      <c r="E14" s="5">
        <v>383423</v>
      </c>
      <c r="F14" s="6">
        <v>207500</v>
      </c>
      <c r="G14" s="7">
        <f t="shared" si="0"/>
        <v>0.54117775928934886</v>
      </c>
    </row>
    <row r="15" spans="1:7">
      <c r="A15" s="35"/>
      <c r="B15" s="44"/>
      <c r="C15" s="41">
        <v>92116</v>
      </c>
      <c r="D15" s="4" t="s">
        <v>10</v>
      </c>
      <c r="E15" s="5">
        <v>1278635</v>
      </c>
      <c r="F15" s="6">
        <v>614400</v>
      </c>
      <c r="G15" s="7">
        <f t="shared" si="0"/>
        <v>0.48051242144943629</v>
      </c>
    </row>
    <row r="16" spans="1:7" ht="15.75" thickBot="1">
      <c r="A16" s="35"/>
      <c r="B16" s="45"/>
      <c r="C16" s="41">
        <v>92118</v>
      </c>
      <c r="D16" s="4" t="s">
        <v>11</v>
      </c>
      <c r="E16" s="5">
        <v>607404</v>
      </c>
      <c r="F16" s="6">
        <v>291000</v>
      </c>
      <c r="G16" s="7">
        <f t="shared" si="0"/>
        <v>0.47908805342078747</v>
      </c>
    </row>
    <row r="17" spans="1:11" s="26" customFormat="1" ht="15.75" thickBot="1">
      <c r="A17" s="63" t="s">
        <v>12</v>
      </c>
      <c r="B17" s="64"/>
      <c r="C17" s="64"/>
      <c r="D17" s="64"/>
      <c r="E17" s="64"/>
      <c r="F17" s="64"/>
      <c r="G17" s="65"/>
    </row>
    <row r="18" spans="1:11">
      <c r="A18" s="35">
        <v>600</v>
      </c>
      <c r="B18" s="52">
        <v>600</v>
      </c>
      <c r="C18" s="41">
        <v>60004</v>
      </c>
      <c r="D18" s="4" t="s">
        <v>3</v>
      </c>
      <c r="E18" s="5">
        <v>200000</v>
      </c>
      <c r="F18" s="6">
        <v>95256</v>
      </c>
      <c r="G18" s="8">
        <f>F18/E18</f>
        <v>0.47627999999999998</v>
      </c>
    </row>
    <row r="19" spans="1:11">
      <c r="A19" s="35">
        <v>801</v>
      </c>
      <c r="B19" s="53">
        <v>801</v>
      </c>
      <c r="C19" s="41">
        <v>80104</v>
      </c>
      <c r="D19" s="4" t="s">
        <v>13</v>
      </c>
      <c r="E19" s="5">
        <v>3175</v>
      </c>
      <c r="F19" s="6">
        <v>2380.8000000000002</v>
      </c>
      <c r="G19" s="8">
        <f t="shared" ref="G19:G22" si="1">F19/E19</f>
        <v>0.74985826771653552</v>
      </c>
    </row>
    <row r="20" spans="1:11">
      <c r="A20" s="35">
        <v>801</v>
      </c>
      <c r="B20" s="53">
        <v>801</v>
      </c>
      <c r="C20" s="41">
        <v>80113</v>
      </c>
      <c r="D20" s="4" t="s">
        <v>14</v>
      </c>
      <c r="E20" s="5">
        <v>28000</v>
      </c>
      <c r="F20" s="6">
        <v>12405.17</v>
      </c>
      <c r="G20" s="8">
        <f t="shared" si="1"/>
        <v>0.44304178571428571</v>
      </c>
    </row>
    <row r="21" spans="1:11" ht="15.75" thickBot="1">
      <c r="A21" s="35">
        <v>852</v>
      </c>
      <c r="B21" s="54">
        <v>852</v>
      </c>
      <c r="C21" s="41">
        <v>85220</v>
      </c>
      <c r="D21" s="4" t="s">
        <v>15</v>
      </c>
      <c r="E21" s="5">
        <v>10000</v>
      </c>
      <c r="F21" s="6">
        <v>5000</v>
      </c>
      <c r="G21" s="8">
        <f t="shared" si="1"/>
        <v>0.5</v>
      </c>
    </row>
    <row r="22" spans="1:11" ht="15.75" thickBot="1">
      <c r="A22" s="46"/>
      <c r="B22" s="70"/>
      <c r="C22" s="70"/>
      <c r="D22" s="47" t="s">
        <v>17</v>
      </c>
      <c r="E22" s="9">
        <f>E9+E11+E12+E13+E14+E15+E16+E18+E19+E20+E21</f>
        <v>8590922</v>
      </c>
      <c r="F22" s="10">
        <f>F9++F11+F12+F13+F14+F15+F16+F18+F19+F20+F21</f>
        <v>4545318.97</v>
      </c>
      <c r="G22" s="11">
        <f t="shared" si="1"/>
        <v>0.52908395280506559</v>
      </c>
    </row>
    <row r="23" spans="1:11">
      <c r="E23" s="2"/>
      <c r="F23" s="2"/>
      <c r="G23" s="2"/>
    </row>
    <row r="24" spans="1:11" ht="15.75" thickBot="1">
      <c r="C24" s="29" t="s">
        <v>16</v>
      </c>
      <c r="E24" s="29"/>
      <c r="F24" s="29"/>
      <c r="G24" s="29"/>
      <c r="K24" s="1" t="s">
        <v>34</v>
      </c>
    </row>
    <row r="25" spans="1:11" ht="30.75" thickBot="1">
      <c r="B25" s="12" t="s">
        <v>36</v>
      </c>
      <c r="C25" s="43" t="s">
        <v>37</v>
      </c>
      <c r="D25" s="13" t="s">
        <v>0</v>
      </c>
      <c r="E25" s="14" t="s">
        <v>1</v>
      </c>
      <c r="F25" s="15" t="s">
        <v>32</v>
      </c>
      <c r="G25" s="16" t="s">
        <v>33</v>
      </c>
    </row>
    <row r="26" spans="1:11" ht="15.75" thickBot="1">
      <c r="B26" s="63" t="s">
        <v>5</v>
      </c>
      <c r="C26" s="64"/>
      <c r="D26" s="64"/>
      <c r="E26" s="64"/>
      <c r="F26" s="64"/>
      <c r="G26" s="65"/>
    </row>
    <row r="27" spans="1:11">
      <c r="B27" s="26">
        <v>801</v>
      </c>
      <c r="C27" s="48">
        <v>80101</v>
      </c>
      <c r="D27" s="17" t="s">
        <v>18</v>
      </c>
      <c r="E27" s="18">
        <v>125600</v>
      </c>
      <c r="F27" s="19">
        <v>45939.3</v>
      </c>
      <c r="G27" s="20">
        <f>F27/E27</f>
        <v>0.36575875796178348</v>
      </c>
    </row>
    <row r="28" spans="1:11" s="3" customFormat="1" ht="12.75">
      <c r="C28" s="49">
        <v>80104</v>
      </c>
      <c r="D28" s="4" t="s">
        <v>19</v>
      </c>
      <c r="E28" s="5">
        <v>409800</v>
      </c>
      <c r="F28" s="6">
        <v>204032.25</v>
      </c>
      <c r="G28" s="21">
        <f t="shared" ref="G28:G33" si="2">F28/E28</f>
        <v>0.49788250366032211</v>
      </c>
    </row>
    <row r="29" spans="1:11" s="3" customFormat="1" ht="12.75">
      <c r="C29" s="49">
        <v>80104</v>
      </c>
      <c r="D29" s="4" t="s">
        <v>20</v>
      </c>
      <c r="E29" s="5">
        <v>181325</v>
      </c>
      <c r="F29" s="6">
        <v>43168.5</v>
      </c>
      <c r="G29" s="21">
        <f t="shared" si="2"/>
        <v>0.23807252171515236</v>
      </c>
    </row>
    <row r="30" spans="1:11" s="3" customFormat="1" ht="12.75">
      <c r="C30" s="49">
        <v>80104</v>
      </c>
      <c r="D30" s="4" t="s">
        <v>21</v>
      </c>
      <c r="E30" s="5">
        <v>98100</v>
      </c>
      <c r="F30" s="6">
        <v>45177.599999999999</v>
      </c>
      <c r="G30" s="21">
        <f t="shared" si="2"/>
        <v>0.46052599388379201</v>
      </c>
    </row>
    <row r="31" spans="1:11" s="3" customFormat="1" ht="12.75">
      <c r="C31" s="49">
        <v>80104</v>
      </c>
      <c r="D31" s="4" t="s">
        <v>22</v>
      </c>
      <c r="E31" s="5">
        <v>61300</v>
      </c>
      <c r="F31" s="6">
        <v>28453.200000000001</v>
      </c>
      <c r="G31" s="21">
        <f t="shared" si="2"/>
        <v>0.46416313213703103</v>
      </c>
    </row>
    <row r="32" spans="1:11" s="3" customFormat="1" ht="12.75">
      <c r="C32" s="49">
        <v>80110</v>
      </c>
      <c r="D32" s="4" t="s">
        <v>23</v>
      </c>
      <c r="E32" s="5">
        <v>36200</v>
      </c>
      <c r="F32" s="6">
        <v>15034.68</v>
      </c>
      <c r="G32" s="21">
        <f t="shared" si="2"/>
        <v>0.41532265193370166</v>
      </c>
    </row>
    <row r="33" spans="2:7" s="3" customFormat="1" ht="13.5" thickBot="1">
      <c r="C33" s="50">
        <v>80110</v>
      </c>
      <c r="D33" s="22" t="s">
        <v>24</v>
      </c>
      <c r="E33" s="23">
        <v>188800</v>
      </c>
      <c r="F33" s="24">
        <v>44523.93</v>
      </c>
      <c r="G33" s="25">
        <f t="shared" si="2"/>
        <v>0.23582590042372881</v>
      </c>
    </row>
    <row r="34" spans="2:7" s="3" customFormat="1" thickBot="1">
      <c r="B34" s="63" t="s">
        <v>12</v>
      </c>
      <c r="C34" s="64"/>
      <c r="D34" s="64"/>
      <c r="E34" s="64"/>
      <c r="F34" s="64"/>
      <c r="G34" s="65"/>
    </row>
    <row r="35" spans="2:7" s="3" customFormat="1" ht="47.25" customHeight="1">
      <c r="B35" s="26">
        <v>400</v>
      </c>
      <c r="C35" s="57">
        <v>40095</v>
      </c>
      <c r="D35" s="55" t="s">
        <v>38</v>
      </c>
      <c r="E35" s="5">
        <v>7000</v>
      </c>
      <c r="F35" s="5">
        <v>0</v>
      </c>
      <c r="G35" s="5">
        <f>F35/E35</f>
        <v>0</v>
      </c>
    </row>
    <row r="36" spans="2:7" s="3" customFormat="1" ht="47.25" customHeight="1">
      <c r="B36" s="26">
        <v>600</v>
      </c>
      <c r="C36" s="57">
        <v>60095</v>
      </c>
      <c r="D36" s="55" t="s">
        <v>38</v>
      </c>
      <c r="E36" s="5">
        <v>5000</v>
      </c>
      <c r="F36" s="5">
        <v>0</v>
      </c>
      <c r="G36" s="8">
        <f>F36/E36</f>
        <v>0</v>
      </c>
    </row>
    <row r="37" spans="2:7" s="3" customFormat="1" ht="26.25">
      <c r="B37" s="26">
        <v>754</v>
      </c>
      <c r="C37" s="57">
        <v>75495</v>
      </c>
      <c r="D37" s="55" t="s">
        <v>25</v>
      </c>
      <c r="E37" s="5">
        <v>20680</v>
      </c>
      <c r="F37" s="6">
        <v>12000</v>
      </c>
      <c r="G37" s="8">
        <f>F37/E37</f>
        <v>0.58027079303675044</v>
      </c>
    </row>
    <row r="38" spans="2:7" s="3" customFormat="1">
      <c r="B38" s="26">
        <v>801</v>
      </c>
      <c r="C38" s="57">
        <v>80195</v>
      </c>
      <c r="D38" s="55" t="s">
        <v>26</v>
      </c>
      <c r="E38" s="5">
        <v>40420</v>
      </c>
      <c r="F38" s="6">
        <v>25420</v>
      </c>
      <c r="G38" s="8">
        <f t="shared" ref="G38:G42" si="3">F38/E38</f>
        <v>0.62889658584858976</v>
      </c>
    </row>
    <row r="39" spans="2:7" s="3" customFormat="1" ht="25.5">
      <c r="B39" s="59">
        <v>851</v>
      </c>
      <c r="C39" s="60">
        <v>85153</v>
      </c>
      <c r="D39" s="55" t="s">
        <v>27</v>
      </c>
      <c r="E39" s="5">
        <v>60000</v>
      </c>
      <c r="F39" s="6">
        <v>7000</v>
      </c>
      <c r="G39" s="8">
        <f t="shared" si="3"/>
        <v>0.11666666666666667</v>
      </c>
    </row>
    <row r="40" spans="2:7" s="3" customFormat="1">
      <c r="B40" s="26">
        <v>851</v>
      </c>
      <c r="C40" s="57">
        <v>85154</v>
      </c>
      <c r="D40" s="55" t="s">
        <v>28</v>
      </c>
      <c r="E40" s="5">
        <v>526000</v>
      </c>
      <c r="F40" s="6">
        <v>339860</v>
      </c>
      <c r="G40" s="8">
        <f t="shared" si="3"/>
        <v>0.6461216730038023</v>
      </c>
    </row>
    <row r="41" spans="2:7" s="3" customFormat="1">
      <c r="B41" s="26">
        <v>852</v>
      </c>
      <c r="C41" s="57">
        <v>85295</v>
      </c>
      <c r="D41" s="55" t="s">
        <v>29</v>
      </c>
      <c r="E41" s="5">
        <v>194550</v>
      </c>
      <c r="F41" s="6">
        <v>59260</v>
      </c>
      <c r="G41" s="8">
        <f t="shared" si="3"/>
        <v>0.30460035980467748</v>
      </c>
    </row>
    <row r="42" spans="2:7" s="3" customFormat="1" ht="37.5" customHeight="1">
      <c r="B42" s="61">
        <v>900</v>
      </c>
      <c r="C42" s="62">
        <v>90095</v>
      </c>
      <c r="D42" s="55" t="s">
        <v>38</v>
      </c>
      <c r="E42" s="5">
        <v>8000</v>
      </c>
      <c r="F42" s="6">
        <v>0</v>
      </c>
      <c r="G42" s="8">
        <f t="shared" si="3"/>
        <v>0</v>
      </c>
    </row>
    <row r="43" spans="2:7" s="3" customFormat="1">
      <c r="B43" s="26">
        <v>921</v>
      </c>
      <c r="C43" s="57">
        <v>92195</v>
      </c>
      <c r="D43" s="55" t="s">
        <v>30</v>
      </c>
      <c r="E43" s="5">
        <v>52000</v>
      </c>
      <c r="F43" s="6">
        <v>26500</v>
      </c>
      <c r="G43" s="8">
        <f>F43/E43</f>
        <v>0.50961538461538458</v>
      </c>
    </row>
    <row r="44" spans="2:7" s="3" customFormat="1" ht="21.75" customHeight="1" thickBot="1">
      <c r="B44" s="26">
        <v>926</v>
      </c>
      <c r="C44" s="58">
        <v>92605</v>
      </c>
      <c r="D44" s="55" t="s">
        <v>31</v>
      </c>
      <c r="E44" s="5">
        <v>910000</v>
      </c>
      <c r="F44" s="6">
        <v>527000</v>
      </c>
      <c r="G44" s="8">
        <f t="shared" ref="G44" si="4">F44/E44</f>
        <v>0.57912087912087917</v>
      </c>
    </row>
    <row r="45" spans="2:7" ht="15.75" thickBot="1">
      <c r="B45" s="56"/>
      <c r="C45" s="30"/>
      <c r="D45" s="33" t="s">
        <v>17</v>
      </c>
      <c r="E45" s="32">
        <f>E27+E28+E29+E30+E31+E32+E33+E35+E36+E37+E38+E39+E40+E41+E42+E43+E44</f>
        <v>2924775</v>
      </c>
      <c r="F45" s="32">
        <f t="shared" ref="F45" si="5">F27+F28+F29+F30+F31+F32+F33+F35+F36+F37+F38+F39+F40+F41+F42+F43+F44</f>
        <v>1423369.46</v>
      </c>
      <c r="G45" s="11">
        <f>F45/E45</f>
        <v>0.48665947295091072</v>
      </c>
    </row>
    <row r="46" spans="2:7" ht="15.75" thickBot="1">
      <c r="B46" s="31"/>
      <c r="C46" s="31"/>
      <c r="D46" s="27" t="s">
        <v>35</v>
      </c>
      <c r="E46" s="28">
        <f>E45+E22</f>
        <v>11515697</v>
      </c>
      <c r="F46" s="28">
        <f>F45+F22</f>
        <v>5968688.4299999997</v>
      </c>
      <c r="G46" s="11">
        <f>F46/E46</f>
        <v>0.51830891608210949</v>
      </c>
    </row>
  </sheetData>
  <mergeCells count="7">
    <mergeCell ref="B26:G26"/>
    <mergeCell ref="B34:G34"/>
    <mergeCell ref="D5:G5"/>
    <mergeCell ref="A17:G17"/>
    <mergeCell ref="A10:G10"/>
    <mergeCell ref="A8:G8"/>
    <mergeCell ref="B22:C22"/>
  </mergeCells>
  <pageMargins left="0.23622047244094491" right="0.23622047244094491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zał.14</vt:lpstr>
      <vt:lpstr>zał.14!Obszar_wydruku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2011-08-30T12:27:57Z</dcterms:modified>
</cp:coreProperties>
</file>